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585" windowWidth="17400" windowHeight="11280"/>
  </bookViews>
  <sheets>
    <sheet name="30.12.2011" sheetId="1" r:id="rId1"/>
    <sheet name="Лист2" sheetId="4" r:id="rId2"/>
  </sheets>
  <calcPr calcId="124519"/>
</workbook>
</file>

<file path=xl/calcChain.xml><?xml version="1.0" encoding="utf-8"?>
<calcChain xmlns="http://schemas.openxmlformats.org/spreadsheetml/2006/main">
  <c r="E4" i="1"/>
  <c r="F4"/>
  <c r="G4"/>
  <c r="H4"/>
  <c r="I4"/>
  <c r="E5"/>
  <c r="F5"/>
  <c r="G5"/>
  <c r="H5"/>
  <c r="I5"/>
  <c r="E6"/>
  <c r="E38"/>
  <c r="F6"/>
  <c r="G6"/>
  <c r="H6"/>
  <c r="I6"/>
  <c r="E7"/>
  <c r="F7"/>
  <c r="G7"/>
  <c r="H7"/>
  <c r="I7"/>
  <c r="E8"/>
  <c r="F8"/>
  <c r="G8"/>
  <c r="H8"/>
  <c r="I8"/>
  <c r="E9"/>
  <c r="F9"/>
  <c r="G9"/>
  <c r="G38"/>
  <c r="H9"/>
  <c r="I9"/>
  <c r="E10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14"/>
  <c r="F14"/>
  <c r="G14"/>
  <c r="H14"/>
  <c r="I14"/>
  <c r="E15"/>
  <c r="F15"/>
  <c r="G15"/>
  <c r="H15"/>
  <c r="I15"/>
  <c r="E16"/>
  <c r="F16"/>
  <c r="G16"/>
  <c r="H16"/>
  <c r="I16"/>
  <c r="E17"/>
  <c r="F17"/>
  <c r="G17"/>
  <c r="H17"/>
  <c r="I17"/>
  <c r="E18"/>
  <c r="F18"/>
  <c r="G18"/>
  <c r="H18"/>
  <c r="I18"/>
  <c r="E19"/>
  <c r="F19"/>
  <c r="G19"/>
  <c r="H19"/>
  <c r="I19"/>
  <c r="E20"/>
  <c r="G20"/>
  <c r="H20"/>
  <c r="I20"/>
  <c r="E21"/>
  <c r="G21"/>
  <c r="H21"/>
  <c r="I21"/>
  <c r="E22"/>
  <c r="G22"/>
  <c r="H22"/>
  <c r="I22"/>
  <c r="E23"/>
  <c r="F23"/>
  <c r="G23"/>
  <c r="H23"/>
  <c r="I23"/>
  <c r="E24"/>
  <c r="E25"/>
  <c r="E26"/>
  <c r="E27"/>
  <c r="E28"/>
  <c r="E29"/>
  <c r="E30"/>
  <c r="E31"/>
  <c r="E32"/>
  <c r="E33"/>
  <c r="E34"/>
  <c r="E35"/>
  <c r="E36"/>
  <c r="E37"/>
  <c r="C38"/>
  <c r="D38"/>
  <c r="I38"/>
  <c r="H38"/>
</calcChain>
</file>

<file path=xl/sharedStrings.xml><?xml version="1.0" encoding="utf-8"?>
<sst xmlns="http://schemas.openxmlformats.org/spreadsheetml/2006/main" count="40" uniqueCount="40">
  <si>
    <t>Информация о свободных остатках установленных лимитов поручительств для финансовых организаций на 01.09.2014 г.</t>
  </si>
  <si>
    <t>Наименование финансовой организации</t>
  </si>
  <si>
    <t>Размер, установленных лимитов поручительств для финансовых организаций, руб.</t>
  </si>
  <si>
    <t>Размер выданных поручительств, руб.</t>
  </si>
  <si>
    <t>Размер свободных  лимитов, руб.</t>
  </si>
  <si>
    <t>ОАО АКБ «Башкомснаббанк»</t>
  </si>
  <si>
    <t>ООО «ПромТрансБанк»</t>
  </si>
  <si>
    <t>Филиал ОАО «УРАЛСИБ» в г.Уфа</t>
  </si>
  <si>
    <t>ОАО «Сбербанк России»</t>
  </si>
  <si>
    <t>ОАО «Региональный банк развития»</t>
  </si>
  <si>
    <t>ОАО «ИнвестКапиталБанк»</t>
  </si>
  <si>
    <t>Коммерческий банк «РОСЭНЕРГОБАНК» (ЗАО)</t>
  </si>
  <si>
    <t>«ЮНИАСТРУМ Банк» (ООО) г. Уфа</t>
  </si>
  <si>
    <t>Филиал «Уфимский» АКБ «Форштадт» (ЗАО)</t>
  </si>
  <si>
    <t>Уфимский филиал ОАО «Банк Москвы»</t>
  </si>
  <si>
    <t>Уфимский филиал ЗАО «СтарБанк»</t>
  </si>
  <si>
    <t>Операционный офис «Уфимский» филиала №6318 ВТБ 24(ЗАО)</t>
  </si>
  <si>
    <t>Операционный офис  Самарского Филиала «НОМОС-БАНКа» (ОАО) в г.Уфе</t>
  </si>
  <si>
    <t>Операционный офис «Уфимский»  ОАО «АК БАРС»</t>
  </si>
  <si>
    <t>Башкирский РФ ОАО «Россельхозбанк»</t>
  </si>
  <si>
    <t>ОАО «Промсвязьбанк»</t>
  </si>
  <si>
    <t>ЗАО «ФИА-БАНК»</t>
  </si>
  <si>
    <t>«Нота-Банк» (ОАО)</t>
  </si>
  <si>
    <t>КБ «ЛОКО-Банк» (ЗАО)</t>
  </si>
  <si>
    <t>ЗАО «Банк Интеза»</t>
  </si>
  <si>
    <t>ОАО АКБ «Спурт Банк»</t>
  </si>
  <si>
    <t>ООО "Внешпромбанк"</t>
  </si>
  <si>
    <t>ОАО «РОСТ БАНК»</t>
  </si>
  <si>
    <t>Уфимский филиал ОАО «МДМ Банк»</t>
  </si>
  <si>
    <t>Филиал ОАО «АКИБАНК» в г.Уфа</t>
  </si>
  <si>
    <t>ОАО "УБРиР"</t>
  </si>
  <si>
    <t>ОАО КБ "Стройкредит"</t>
  </si>
  <si>
    <t>ЗАО "Солид Банк"</t>
  </si>
  <si>
    <t>ОАО "Первый объединенный банк"</t>
  </si>
  <si>
    <t>ОАО КБ "ТАТФОНДБАНК"</t>
  </si>
  <si>
    <t>ОАО "Росгосстрах Банк"</t>
  </si>
  <si>
    <t>ОАО "Банк "Открытие"</t>
  </si>
  <si>
    <t>ОАО "Социнвестбанк"</t>
  </si>
  <si>
    <t>ЗАО "ЮниКредит Банк"</t>
  </si>
  <si>
    <t>ИТОГО: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</si>
</sst>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2" fontId="6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3" fillId="0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0" fontId="9" fillId="0" borderId="0" xfId="0" applyFont="1" applyFill="1"/>
    <xf numFmtId="4" fontId="0" fillId="0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4" fontId="3" fillId="0" borderId="0" xfId="0" applyNumberFormat="1" applyFont="1" applyFill="1"/>
    <xf numFmtId="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zoomScale="85" zoomScaleNormal="85" workbookViewId="0">
      <selection activeCell="R35" sqref="R35"/>
    </sheetView>
  </sheetViews>
  <sheetFormatPr defaultRowHeight="15.75"/>
  <cols>
    <col min="1" max="1" width="4.5703125" style="9" customWidth="1"/>
    <col min="2" max="2" width="37" style="9" customWidth="1"/>
    <col min="3" max="3" width="26.5703125" style="40" customWidth="1"/>
    <col min="4" max="4" width="21" style="9" customWidth="1"/>
    <col min="5" max="5" width="20.5703125" style="9" customWidth="1"/>
    <col min="6" max="6" width="6.28515625" style="9" hidden="1" customWidth="1"/>
    <col min="7" max="7" width="13.7109375" style="9" hidden="1" customWidth="1"/>
    <col min="8" max="8" width="17.85546875" style="9" hidden="1" customWidth="1"/>
    <col min="9" max="9" width="15.140625" style="9" hidden="1" customWidth="1"/>
    <col min="10" max="11" width="15.28515625" style="9" hidden="1" customWidth="1"/>
    <col min="12" max="12" width="21" style="9" hidden="1" customWidth="1"/>
    <col min="13" max="14" width="9.140625" style="9" hidden="1" customWidth="1"/>
    <col min="15" max="15" width="17.28515625" style="11" customWidth="1"/>
    <col min="16" max="16" width="15.42578125" style="12" customWidth="1"/>
    <col min="17" max="17" width="18.7109375" style="9" customWidth="1"/>
    <col min="18" max="18" width="40" style="13" customWidth="1"/>
    <col min="19" max="19" width="15.28515625" style="9" customWidth="1"/>
    <col min="20" max="16384" width="9.140625" style="9"/>
  </cols>
  <sheetData>
    <row r="1" spans="1:19" ht="14.25" customHeight="1">
      <c r="A1" s="45" t="s">
        <v>0</v>
      </c>
      <c r="B1" s="45"/>
      <c r="C1" s="45"/>
      <c r="D1" s="45"/>
      <c r="E1" s="45"/>
      <c r="F1" s="10"/>
      <c r="G1" s="1"/>
      <c r="H1" s="1"/>
      <c r="I1" s="1"/>
    </row>
    <row r="2" spans="1:19">
      <c r="A2" s="14"/>
      <c r="B2" s="14"/>
      <c r="C2" s="15"/>
      <c r="D2" s="14"/>
      <c r="E2" s="14"/>
      <c r="F2" s="10"/>
      <c r="G2" s="1"/>
      <c r="H2" s="1"/>
      <c r="I2" s="1"/>
    </row>
    <row r="3" spans="1:19" s="20" customFormat="1" ht="78" customHeight="1">
      <c r="A3" s="16"/>
      <c r="B3" s="16" t="s">
        <v>1</v>
      </c>
      <c r="C3" s="17" t="s">
        <v>2</v>
      </c>
      <c r="D3" s="18" t="s">
        <v>3</v>
      </c>
      <c r="E3" s="18" t="s">
        <v>4</v>
      </c>
      <c r="F3" s="42"/>
      <c r="G3" s="2"/>
      <c r="H3" s="2"/>
      <c r="I3" s="2"/>
      <c r="J3" s="19"/>
      <c r="K3" s="19"/>
      <c r="O3" s="46"/>
      <c r="P3" s="47"/>
      <c r="Q3" s="44"/>
      <c r="R3" s="48"/>
      <c r="S3" s="2"/>
    </row>
    <row r="4" spans="1:19">
      <c r="A4" s="3">
        <v>1</v>
      </c>
      <c r="B4" s="4" t="s">
        <v>5</v>
      </c>
      <c r="C4" s="5">
        <v>84399010</v>
      </c>
      <c r="D4" s="5">
        <v>84399010</v>
      </c>
      <c r="E4" s="5">
        <f>C4-D4</f>
        <v>0</v>
      </c>
      <c r="F4" s="6">
        <f>D4*100/C4</f>
        <v>100</v>
      </c>
      <c r="G4" s="7">
        <f>D4*100/C4</f>
        <v>100</v>
      </c>
      <c r="H4" s="7">
        <f>C4</f>
        <v>84399010</v>
      </c>
      <c r="I4" s="7">
        <f>C4-H4</f>
        <v>0</v>
      </c>
      <c r="J4" s="8"/>
      <c r="K4" s="8"/>
      <c r="O4" s="49"/>
      <c r="P4" s="35"/>
      <c r="Q4" s="50"/>
      <c r="R4" s="33"/>
      <c r="S4" s="51"/>
    </row>
    <row r="5" spans="1:19" ht="28.5" customHeight="1">
      <c r="A5" s="3">
        <v>2</v>
      </c>
      <c r="B5" s="4" t="s">
        <v>6</v>
      </c>
      <c r="C5" s="5">
        <v>17333400</v>
      </c>
      <c r="D5" s="5">
        <v>17333400</v>
      </c>
      <c r="E5" s="5">
        <f t="shared" ref="E5:E17" si="0">C5-D5</f>
        <v>0</v>
      </c>
      <c r="F5" s="6">
        <f t="shared" ref="F5:F19" si="1">D5*100/C5</f>
        <v>100</v>
      </c>
      <c r="G5" s="7">
        <f t="shared" ref="G5:G22" si="2">D5*100/C5</f>
        <v>100</v>
      </c>
      <c r="H5" s="7">
        <f>C5*0.6</f>
        <v>10400040</v>
      </c>
      <c r="I5" s="7">
        <f t="shared" ref="I5:I22" si="3">C5-H5</f>
        <v>6933360</v>
      </c>
      <c r="J5" s="8"/>
      <c r="K5" s="8"/>
      <c r="O5" s="49"/>
      <c r="P5" s="35"/>
      <c r="Q5" s="50"/>
      <c r="R5" s="33"/>
      <c r="S5" s="51"/>
    </row>
    <row r="6" spans="1:19" ht="23.25" customHeight="1">
      <c r="A6" s="3">
        <v>3</v>
      </c>
      <c r="B6" s="4" t="s">
        <v>7</v>
      </c>
      <c r="C6" s="5">
        <v>1981680</v>
      </c>
      <c r="D6" s="5">
        <v>1981680</v>
      </c>
      <c r="E6" s="5">
        <f t="shared" si="0"/>
        <v>0</v>
      </c>
      <c r="F6" s="6">
        <f t="shared" si="1"/>
        <v>100</v>
      </c>
      <c r="G6" s="7">
        <f t="shared" si="2"/>
        <v>100</v>
      </c>
      <c r="H6" s="7">
        <f>C6*0.8</f>
        <v>1585344</v>
      </c>
      <c r="I6" s="7">
        <f t="shared" si="3"/>
        <v>396336</v>
      </c>
      <c r="J6" s="8"/>
      <c r="K6" s="8"/>
      <c r="O6" s="49"/>
      <c r="P6" s="35"/>
      <c r="Q6" s="50"/>
      <c r="R6" s="33"/>
      <c r="S6" s="51"/>
    </row>
    <row r="7" spans="1:19" s="26" customFormat="1" ht="23.25" customHeight="1">
      <c r="A7" s="3">
        <v>4</v>
      </c>
      <c r="B7" s="4" t="s">
        <v>8</v>
      </c>
      <c r="C7" s="21">
        <v>300000000</v>
      </c>
      <c r="D7" s="22">
        <v>222887107.15000001</v>
      </c>
      <c r="E7" s="22">
        <f t="shared" si="0"/>
        <v>77112892.849999994</v>
      </c>
      <c r="F7" s="23">
        <f t="shared" si="1"/>
        <v>74.295702383333335</v>
      </c>
      <c r="G7" s="24">
        <f t="shared" si="2"/>
        <v>74.295702383333335</v>
      </c>
      <c r="H7" s="24">
        <f>C7</f>
        <v>300000000</v>
      </c>
      <c r="I7" s="7">
        <f t="shared" si="3"/>
        <v>0</v>
      </c>
      <c r="J7" s="25"/>
      <c r="K7" s="25">
        <v>6839550</v>
      </c>
      <c r="O7" s="49"/>
      <c r="P7" s="52"/>
      <c r="Q7" s="50"/>
      <c r="R7" s="52"/>
      <c r="S7" s="51"/>
    </row>
    <row r="8" spans="1:19" ht="17.25" customHeight="1">
      <c r="A8" s="3">
        <v>5</v>
      </c>
      <c r="B8" s="4" t="s">
        <v>9</v>
      </c>
      <c r="C8" s="5">
        <v>2100000</v>
      </c>
      <c r="D8" s="5">
        <v>2100000</v>
      </c>
      <c r="E8" s="5">
        <f t="shared" si="0"/>
        <v>0</v>
      </c>
      <c r="F8" s="6">
        <f t="shared" si="1"/>
        <v>100</v>
      </c>
      <c r="G8" s="7">
        <f t="shared" si="2"/>
        <v>100</v>
      </c>
      <c r="H8" s="7">
        <f>C8*0.6</f>
        <v>1260000</v>
      </c>
      <c r="I8" s="7">
        <f t="shared" si="3"/>
        <v>840000</v>
      </c>
      <c r="J8" s="8"/>
      <c r="L8" s="8"/>
      <c r="O8" s="49"/>
      <c r="P8" s="35"/>
      <c r="Q8" s="50"/>
      <c r="R8" s="33"/>
      <c r="S8" s="51"/>
    </row>
    <row r="9" spans="1:19" ht="18.75" customHeight="1">
      <c r="A9" s="3">
        <v>6</v>
      </c>
      <c r="B9" s="4" t="s">
        <v>10</v>
      </c>
      <c r="C9" s="5">
        <v>340000000</v>
      </c>
      <c r="D9" s="5">
        <v>265371755.31999999</v>
      </c>
      <c r="E9" s="5">
        <f>C9-D9</f>
        <v>74628244.680000007</v>
      </c>
      <c r="F9" s="6">
        <f t="shared" si="1"/>
        <v>78.050516270588233</v>
      </c>
      <c r="G9" s="7">
        <f t="shared" si="2"/>
        <v>78.050516270588233</v>
      </c>
      <c r="H9" s="7">
        <f>C9</f>
        <v>340000000</v>
      </c>
      <c r="I9" s="7">
        <f t="shared" si="3"/>
        <v>0</v>
      </c>
      <c r="J9" s="8"/>
      <c r="K9" s="8"/>
      <c r="L9" s="27"/>
      <c r="O9" s="49"/>
      <c r="P9" s="35"/>
      <c r="Q9" s="50"/>
      <c r="R9" s="35"/>
      <c r="S9" s="51"/>
    </row>
    <row r="10" spans="1:19" ht="33" customHeight="1">
      <c r="A10" s="3">
        <v>7</v>
      </c>
      <c r="B10" s="4" t="s">
        <v>11</v>
      </c>
      <c r="C10" s="5">
        <v>8525450</v>
      </c>
      <c r="D10" s="5">
        <v>8525450</v>
      </c>
      <c r="E10" s="5">
        <f t="shared" si="0"/>
        <v>0</v>
      </c>
      <c r="F10" s="6">
        <f t="shared" si="1"/>
        <v>100</v>
      </c>
      <c r="G10" s="7">
        <f t="shared" si="2"/>
        <v>100</v>
      </c>
      <c r="H10" s="7">
        <f>C10</f>
        <v>8525450</v>
      </c>
      <c r="I10" s="7">
        <f t="shared" si="3"/>
        <v>0</v>
      </c>
      <c r="J10" s="8"/>
      <c r="K10" s="8"/>
      <c r="O10" s="49"/>
      <c r="P10" s="35"/>
      <c r="Q10" s="50"/>
      <c r="R10" s="33"/>
      <c r="S10" s="51"/>
    </row>
    <row r="11" spans="1:19" ht="19.5" customHeight="1">
      <c r="A11" s="3">
        <v>8</v>
      </c>
      <c r="B11" s="4" t="s">
        <v>12</v>
      </c>
      <c r="C11" s="5">
        <v>0</v>
      </c>
      <c r="D11" s="5">
        <v>0</v>
      </c>
      <c r="E11" s="5">
        <f t="shared" si="0"/>
        <v>0</v>
      </c>
      <c r="F11" s="6" t="e">
        <f t="shared" si="1"/>
        <v>#DIV/0!</v>
      </c>
      <c r="G11" s="7" t="e">
        <f t="shared" si="2"/>
        <v>#DIV/0!</v>
      </c>
      <c r="H11" s="7">
        <f>C11*0.2</f>
        <v>0</v>
      </c>
      <c r="I11" s="7">
        <f t="shared" si="3"/>
        <v>0</v>
      </c>
      <c r="J11" s="8"/>
      <c r="K11" s="8"/>
      <c r="O11" s="49"/>
      <c r="P11" s="35"/>
      <c r="Q11" s="50"/>
      <c r="R11" s="33"/>
      <c r="S11" s="28"/>
    </row>
    <row r="12" spans="1:19" ht="32.25" customHeight="1">
      <c r="A12" s="3">
        <v>9</v>
      </c>
      <c r="B12" s="41" t="s">
        <v>13</v>
      </c>
      <c r="C12" s="5">
        <v>0</v>
      </c>
      <c r="D12" s="5">
        <v>0</v>
      </c>
      <c r="E12" s="5">
        <f t="shared" si="0"/>
        <v>0</v>
      </c>
      <c r="F12" s="6" t="e">
        <f t="shared" si="1"/>
        <v>#DIV/0!</v>
      </c>
      <c r="G12" s="7" t="e">
        <f t="shared" si="2"/>
        <v>#DIV/0!</v>
      </c>
      <c r="H12" s="7">
        <f>C12</f>
        <v>0</v>
      </c>
      <c r="I12" s="7">
        <f t="shared" si="3"/>
        <v>0</v>
      </c>
      <c r="J12" s="8"/>
      <c r="K12" s="8">
        <v>3780000</v>
      </c>
      <c r="L12" s="9">
        <v>16730000</v>
      </c>
      <c r="O12" s="49"/>
      <c r="P12" s="35"/>
      <c r="Q12" s="50"/>
      <c r="R12" s="33"/>
      <c r="S12" s="51"/>
    </row>
    <row r="13" spans="1:19" ht="32.25" customHeight="1">
      <c r="A13" s="3">
        <v>10</v>
      </c>
      <c r="B13" s="4" t="s">
        <v>14</v>
      </c>
      <c r="C13" s="5">
        <v>33893577</v>
      </c>
      <c r="D13" s="5">
        <v>33893577</v>
      </c>
      <c r="E13" s="5">
        <f t="shared" si="0"/>
        <v>0</v>
      </c>
      <c r="F13" s="6">
        <f t="shared" si="1"/>
        <v>100</v>
      </c>
      <c r="G13" s="7">
        <f t="shared" si="2"/>
        <v>100</v>
      </c>
      <c r="H13" s="7">
        <f>C13</f>
        <v>33893577</v>
      </c>
      <c r="I13" s="7">
        <f t="shared" si="3"/>
        <v>0</v>
      </c>
      <c r="J13" s="8"/>
      <c r="K13" s="8"/>
      <c r="O13" s="49"/>
      <c r="P13" s="35"/>
      <c r="Q13" s="50"/>
      <c r="R13" s="33"/>
      <c r="S13" s="51"/>
    </row>
    <row r="14" spans="1:19" ht="28.5" customHeight="1">
      <c r="A14" s="3">
        <v>11</v>
      </c>
      <c r="B14" s="41" t="s">
        <v>15</v>
      </c>
      <c r="C14" s="5">
        <v>5000000</v>
      </c>
      <c r="D14" s="17">
        <v>0</v>
      </c>
      <c r="E14" s="5">
        <f t="shared" si="0"/>
        <v>5000000</v>
      </c>
      <c r="F14" s="6">
        <f t="shared" si="1"/>
        <v>0</v>
      </c>
      <c r="G14" s="7">
        <f t="shared" si="2"/>
        <v>0</v>
      </c>
      <c r="H14" s="7">
        <f>C14</f>
        <v>5000000</v>
      </c>
      <c r="I14" s="7">
        <f t="shared" si="3"/>
        <v>0</v>
      </c>
      <c r="J14" s="8"/>
      <c r="K14" s="8"/>
      <c r="O14" s="49"/>
      <c r="P14" s="35"/>
      <c r="Q14" s="50"/>
      <c r="R14" s="35"/>
      <c r="S14" s="51"/>
    </row>
    <row r="15" spans="1:19" ht="32.25" customHeight="1">
      <c r="A15" s="3">
        <v>12</v>
      </c>
      <c r="B15" s="4" t="s">
        <v>16</v>
      </c>
      <c r="C15" s="5">
        <v>91888579</v>
      </c>
      <c r="D15" s="5">
        <v>82158579</v>
      </c>
      <c r="E15" s="5">
        <f t="shared" si="0"/>
        <v>9730000</v>
      </c>
      <c r="F15" s="6">
        <f t="shared" si="1"/>
        <v>89.411088836187133</v>
      </c>
      <c r="G15" s="7">
        <f t="shared" si="2"/>
        <v>89.411088836187133</v>
      </c>
      <c r="H15" s="7">
        <f>C15</f>
        <v>91888579</v>
      </c>
      <c r="I15" s="7">
        <f t="shared" si="3"/>
        <v>0</v>
      </c>
      <c r="J15" s="8"/>
      <c r="K15" s="8"/>
      <c r="O15" s="49"/>
      <c r="P15" s="35"/>
      <c r="Q15" s="50"/>
      <c r="R15" s="33"/>
      <c r="S15" s="51"/>
    </row>
    <row r="16" spans="1:19" ht="42.75" customHeight="1">
      <c r="A16" s="3">
        <v>13</v>
      </c>
      <c r="B16" s="4" t="s">
        <v>17</v>
      </c>
      <c r="C16" s="5">
        <v>46667000</v>
      </c>
      <c r="D16" s="5">
        <v>46667000</v>
      </c>
      <c r="E16" s="5">
        <f t="shared" si="0"/>
        <v>0</v>
      </c>
      <c r="F16" s="6">
        <f t="shared" si="1"/>
        <v>100</v>
      </c>
      <c r="G16" s="7">
        <f t="shared" si="2"/>
        <v>100</v>
      </c>
      <c r="H16" s="7">
        <f>C16</f>
        <v>46667000</v>
      </c>
      <c r="I16" s="7">
        <f t="shared" si="3"/>
        <v>0</v>
      </c>
      <c r="J16" s="8"/>
      <c r="K16" s="8"/>
      <c r="O16" s="49"/>
      <c r="P16" s="35"/>
      <c r="Q16" s="50"/>
      <c r="R16" s="33"/>
      <c r="S16" s="51"/>
    </row>
    <row r="17" spans="1:19" ht="30.75" customHeight="1">
      <c r="A17" s="3">
        <v>14</v>
      </c>
      <c r="B17" s="4" t="s">
        <v>18</v>
      </c>
      <c r="C17" s="5">
        <v>12000000</v>
      </c>
      <c r="D17" s="5">
        <v>1263825</v>
      </c>
      <c r="E17" s="5">
        <f t="shared" si="0"/>
        <v>10736175</v>
      </c>
      <c r="F17" s="6">
        <f t="shared" si="1"/>
        <v>10.531874999999999</v>
      </c>
      <c r="G17" s="7">
        <f t="shared" si="2"/>
        <v>10.531874999999999</v>
      </c>
      <c r="H17" s="7">
        <f>C17*0.2</f>
        <v>2400000</v>
      </c>
      <c r="I17" s="7">
        <f t="shared" si="3"/>
        <v>9600000</v>
      </c>
      <c r="J17" s="8"/>
      <c r="K17" s="8"/>
      <c r="O17" s="49"/>
      <c r="P17" s="35"/>
      <c r="Q17" s="50"/>
      <c r="R17" s="33"/>
      <c r="S17" s="51"/>
    </row>
    <row r="18" spans="1:19" ht="31.5">
      <c r="A18" s="3">
        <v>15</v>
      </c>
      <c r="B18" s="4" t="s">
        <v>19</v>
      </c>
      <c r="C18" s="5">
        <v>324710019.08999997</v>
      </c>
      <c r="D18" s="5">
        <v>261076538.69</v>
      </c>
      <c r="E18" s="5">
        <f t="shared" ref="E18:E24" si="4">C18-D18</f>
        <v>63633480.399999976</v>
      </c>
      <c r="F18" s="6">
        <f t="shared" si="1"/>
        <v>80.402982150556099</v>
      </c>
      <c r="G18" s="7">
        <f t="shared" si="2"/>
        <v>80.402982150556099</v>
      </c>
      <c r="H18" s="7">
        <f>C18</f>
        <v>324710019.08999997</v>
      </c>
      <c r="I18" s="7">
        <f t="shared" si="3"/>
        <v>0</v>
      </c>
      <c r="J18" s="8"/>
      <c r="K18" s="8"/>
      <c r="O18" s="49"/>
      <c r="P18" s="35"/>
      <c r="Q18" s="50"/>
      <c r="R18" s="35"/>
      <c r="S18" s="51"/>
    </row>
    <row r="19" spans="1:19" ht="29.25" customHeight="1">
      <c r="A19" s="3">
        <v>16</v>
      </c>
      <c r="B19" s="4" t="s">
        <v>20</v>
      </c>
      <c r="C19" s="5">
        <v>10000000</v>
      </c>
      <c r="D19" s="5">
        <v>8600000</v>
      </c>
      <c r="E19" s="5">
        <f t="shared" si="4"/>
        <v>1400000</v>
      </c>
      <c r="F19" s="6">
        <f t="shared" si="1"/>
        <v>86</v>
      </c>
      <c r="G19" s="7">
        <f t="shared" si="2"/>
        <v>86</v>
      </c>
      <c r="H19" s="7">
        <f>C19</f>
        <v>10000000</v>
      </c>
      <c r="I19" s="7">
        <f t="shared" si="3"/>
        <v>0</v>
      </c>
      <c r="J19" s="8"/>
      <c r="K19" s="8"/>
      <c r="O19" s="49"/>
      <c r="P19" s="35"/>
      <c r="Q19" s="50"/>
      <c r="R19" s="33"/>
      <c r="S19" s="51"/>
    </row>
    <row r="20" spans="1:19" ht="26.25" customHeight="1">
      <c r="A20" s="3">
        <v>17</v>
      </c>
      <c r="B20" s="4" t="s">
        <v>21</v>
      </c>
      <c r="C20" s="5">
        <v>30000000</v>
      </c>
      <c r="D20" s="5">
        <v>0</v>
      </c>
      <c r="E20" s="5">
        <f t="shared" si="4"/>
        <v>30000000</v>
      </c>
      <c r="F20" s="6"/>
      <c r="G20" s="7">
        <f t="shared" si="2"/>
        <v>0</v>
      </c>
      <c r="H20" s="7">
        <f>C20*0.2</f>
        <v>6000000</v>
      </c>
      <c r="I20" s="7">
        <f t="shared" si="3"/>
        <v>24000000</v>
      </c>
      <c r="J20" s="8"/>
      <c r="K20" s="8"/>
      <c r="O20" s="49"/>
      <c r="P20" s="35"/>
      <c r="Q20" s="50"/>
      <c r="R20" s="35"/>
      <c r="S20" s="28"/>
    </row>
    <row r="21" spans="1:19" ht="28.5" customHeight="1">
      <c r="A21" s="3">
        <v>18</v>
      </c>
      <c r="B21" s="41" t="s">
        <v>22</v>
      </c>
      <c r="C21" s="5">
        <v>0</v>
      </c>
      <c r="D21" s="5">
        <v>0</v>
      </c>
      <c r="E21" s="5">
        <f t="shared" si="4"/>
        <v>0</v>
      </c>
      <c r="F21" s="6"/>
      <c r="G21" s="7" t="e">
        <f t="shared" si="2"/>
        <v>#DIV/0!</v>
      </c>
      <c r="H21" s="7">
        <f>C21*0.2</f>
        <v>0</v>
      </c>
      <c r="I21" s="7">
        <f t="shared" si="3"/>
        <v>0</v>
      </c>
      <c r="J21" s="8"/>
      <c r="K21" s="8"/>
      <c r="O21" s="49"/>
      <c r="P21" s="35"/>
      <c r="Q21" s="50"/>
      <c r="R21" s="35"/>
      <c r="S21" s="28"/>
    </row>
    <row r="22" spans="1:19" ht="30.75" customHeight="1">
      <c r="A22" s="3">
        <v>19</v>
      </c>
      <c r="B22" s="41" t="s">
        <v>23</v>
      </c>
      <c r="C22" s="5">
        <v>3360000</v>
      </c>
      <c r="D22" s="5">
        <v>3360000</v>
      </c>
      <c r="E22" s="5">
        <f t="shared" si="4"/>
        <v>0</v>
      </c>
      <c r="F22" s="6"/>
      <c r="G22" s="7">
        <f t="shared" si="2"/>
        <v>100</v>
      </c>
      <c r="H22" s="7">
        <f>C22</f>
        <v>3360000</v>
      </c>
      <c r="I22" s="7">
        <f t="shared" si="3"/>
        <v>0</v>
      </c>
      <c r="J22" s="8"/>
      <c r="K22" s="8"/>
      <c r="O22" s="49"/>
      <c r="P22" s="35"/>
      <c r="Q22" s="50"/>
      <c r="R22" s="33"/>
      <c r="S22" s="51"/>
    </row>
    <row r="23" spans="1:19" ht="27" customHeight="1">
      <c r="A23" s="3">
        <v>20</v>
      </c>
      <c r="B23" s="4" t="s">
        <v>24</v>
      </c>
      <c r="C23" s="5">
        <v>400000</v>
      </c>
      <c r="D23" s="5">
        <v>400000</v>
      </c>
      <c r="E23" s="5">
        <f t="shared" si="4"/>
        <v>0</v>
      </c>
      <c r="F23" s="6">
        <f>D23*100/C23</f>
        <v>100</v>
      </c>
      <c r="G23" s="7">
        <f>D23*100/C23</f>
        <v>100</v>
      </c>
      <c r="H23" s="7">
        <f>C23*0.2</f>
        <v>80000</v>
      </c>
      <c r="I23" s="7">
        <f>C23-H23</f>
        <v>320000</v>
      </c>
      <c r="J23" s="8"/>
      <c r="K23" s="8"/>
      <c r="O23" s="49"/>
      <c r="P23" s="35"/>
      <c r="Q23" s="50"/>
      <c r="R23" s="33"/>
      <c r="S23" s="51"/>
    </row>
    <row r="24" spans="1:19" ht="27.75" customHeight="1">
      <c r="A24" s="3">
        <v>21</v>
      </c>
      <c r="B24" s="4" t="s">
        <v>25</v>
      </c>
      <c r="C24" s="5">
        <v>50000000</v>
      </c>
      <c r="D24" s="5">
        <v>30000000</v>
      </c>
      <c r="E24" s="5">
        <f t="shared" si="4"/>
        <v>20000000</v>
      </c>
      <c r="F24" s="6"/>
      <c r="G24" s="7"/>
      <c r="H24" s="7"/>
      <c r="I24" s="7"/>
      <c r="J24" s="8"/>
      <c r="K24" s="8"/>
      <c r="O24" s="49"/>
      <c r="P24" s="35"/>
      <c r="Q24" s="50"/>
      <c r="R24" s="35"/>
      <c r="S24" s="51"/>
    </row>
    <row r="25" spans="1:19" ht="27.75" customHeight="1">
      <c r="A25" s="3">
        <v>22</v>
      </c>
      <c r="B25" s="4" t="s">
        <v>26</v>
      </c>
      <c r="C25" s="5">
        <v>10000000</v>
      </c>
      <c r="D25" s="5">
        <v>0</v>
      </c>
      <c r="E25" s="5">
        <f>C25-D25</f>
        <v>10000000</v>
      </c>
      <c r="F25" s="6"/>
      <c r="G25" s="7"/>
      <c r="H25" s="7"/>
      <c r="I25" s="7"/>
      <c r="J25" s="8"/>
      <c r="K25" s="8"/>
      <c r="O25" s="49"/>
      <c r="P25" s="35"/>
      <c r="Q25" s="50"/>
      <c r="R25" s="35"/>
      <c r="S25" s="28"/>
    </row>
    <row r="26" spans="1:19" ht="25.5" customHeight="1">
      <c r="A26" s="3">
        <v>23</v>
      </c>
      <c r="B26" s="4" t="s">
        <v>27</v>
      </c>
      <c r="C26" s="5">
        <v>20000000</v>
      </c>
      <c r="D26" s="5">
        <v>0</v>
      </c>
      <c r="E26" s="5">
        <f t="shared" ref="E26:E37" si="5">C26-D26</f>
        <v>20000000</v>
      </c>
      <c r="F26" s="6"/>
      <c r="G26" s="7"/>
      <c r="H26" s="7"/>
      <c r="I26" s="7"/>
      <c r="J26" s="8"/>
      <c r="K26" s="8"/>
      <c r="O26" s="49"/>
      <c r="P26" s="35"/>
      <c r="Q26" s="50"/>
      <c r="R26" s="33"/>
      <c r="S26" s="28"/>
    </row>
    <row r="27" spans="1:19" ht="29.25" customHeight="1">
      <c r="A27" s="3">
        <v>24</v>
      </c>
      <c r="B27" s="4" t="s">
        <v>28</v>
      </c>
      <c r="C27" s="5">
        <v>0</v>
      </c>
      <c r="D27" s="5">
        <v>0</v>
      </c>
      <c r="E27" s="5">
        <f t="shared" si="5"/>
        <v>0</v>
      </c>
      <c r="F27" s="6"/>
      <c r="G27" s="7"/>
      <c r="H27" s="7"/>
      <c r="I27" s="7"/>
      <c r="J27" s="8"/>
      <c r="K27" s="8"/>
      <c r="O27" s="49"/>
      <c r="P27" s="35"/>
      <c r="Q27" s="50"/>
      <c r="R27" s="35"/>
      <c r="S27" s="28"/>
    </row>
    <row r="28" spans="1:19" ht="26.25" customHeight="1">
      <c r="A28" s="3">
        <v>25</v>
      </c>
      <c r="B28" s="4" t="s">
        <v>29</v>
      </c>
      <c r="C28" s="5">
        <v>0</v>
      </c>
      <c r="D28" s="5">
        <v>0</v>
      </c>
      <c r="E28" s="5">
        <f t="shared" si="5"/>
        <v>0</v>
      </c>
      <c r="F28" s="6"/>
      <c r="G28" s="7"/>
      <c r="H28" s="7"/>
      <c r="I28" s="7"/>
      <c r="J28" s="8"/>
      <c r="K28" s="8"/>
      <c r="O28" s="49"/>
      <c r="P28" s="35"/>
      <c r="Q28" s="50"/>
      <c r="R28" s="35"/>
      <c r="S28" s="28"/>
    </row>
    <row r="29" spans="1:19" ht="27" customHeight="1">
      <c r="A29" s="3">
        <v>26</v>
      </c>
      <c r="B29" s="4" t="s">
        <v>30</v>
      </c>
      <c r="C29" s="5">
        <v>0</v>
      </c>
      <c r="D29" s="5">
        <v>0</v>
      </c>
      <c r="E29" s="5">
        <f t="shared" si="5"/>
        <v>0</v>
      </c>
      <c r="F29" s="6"/>
      <c r="G29" s="7"/>
      <c r="H29" s="7"/>
      <c r="I29" s="7"/>
      <c r="J29" s="8"/>
      <c r="K29" s="8"/>
      <c r="O29" s="49"/>
      <c r="P29" s="35"/>
      <c r="Q29" s="50"/>
      <c r="R29" s="35"/>
      <c r="S29" s="28"/>
    </row>
    <row r="30" spans="1:19" ht="27.75" customHeight="1">
      <c r="A30" s="3">
        <v>27</v>
      </c>
      <c r="B30" s="4" t="s">
        <v>31</v>
      </c>
      <c r="C30" s="5">
        <v>3920000</v>
      </c>
      <c r="D30" s="5">
        <v>3920000</v>
      </c>
      <c r="E30" s="5">
        <f t="shared" si="5"/>
        <v>0</v>
      </c>
      <c r="F30" s="6"/>
      <c r="G30" s="7"/>
      <c r="H30" s="7"/>
      <c r="I30" s="7"/>
      <c r="J30" s="8"/>
      <c r="K30" s="8"/>
      <c r="O30" s="49"/>
      <c r="P30" s="35"/>
      <c r="Q30" s="50"/>
      <c r="R30" s="35"/>
      <c r="S30" s="51"/>
    </row>
    <row r="31" spans="1:19" ht="27.75" customHeight="1">
      <c r="A31" s="3">
        <v>28</v>
      </c>
      <c r="B31" s="41" t="s">
        <v>32</v>
      </c>
      <c r="C31" s="5">
        <v>0</v>
      </c>
      <c r="D31" s="5">
        <v>0</v>
      </c>
      <c r="E31" s="5">
        <f t="shared" si="5"/>
        <v>0</v>
      </c>
      <c r="F31" s="6"/>
      <c r="G31" s="7"/>
      <c r="H31" s="7"/>
      <c r="I31" s="7"/>
      <c r="J31" s="8"/>
      <c r="K31" s="8"/>
      <c r="O31" s="49"/>
      <c r="P31" s="35"/>
      <c r="Q31" s="50"/>
      <c r="R31" s="35"/>
      <c r="S31" s="28"/>
    </row>
    <row r="32" spans="1:19" ht="27.75" customHeight="1">
      <c r="A32" s="3">
        <v>29</v>
      </c>
      <c r="B32" s="4" t="s">
        <v>33</v>
      </c>
      <c r="C32" s="5">
        <v>25000000</v>
      </c>
      <c r="D32" s="5">
        <v>0</v>
      </c>
      <c r="E32" s="5">
        <f t="shared" si="5"/>
        <v>25000000</v>
      </c>
      <c r="F32" s="6"/>
      <c r="G32" s="7"/>
      <c r="H32" s="7"/>
      <c r="I32" s="7"/>
      <c r="J32" s="8"/>
      <c r="K32" s="8"/>
      <c r="O32" s="49"/>
      <c r="P32" s="35"/>
      <c r="Q32" s="50"/>
      <c r="R32" s="35"/>
      <c r="S32" s="28"/>
    </row>
    <row r="33" spans="1:19" ht="27.75" customHeight="1">
      <c r="A33" s="3">
        <v>31</v>
      </c>
      <c r="B33" s="4" t="s">
        <v>34</v>
      </c>
      <c r="C33" s="5">
        <v>7000000</v>
      </c>
      <c r="D33" s="5">
        <v>0</v>
      </c>
      <c r="E33" s="5">
        <f t="shared" si="5"/>
        <v>7000000</v>
      </c>
      <c r="F33" s="6"/>
      <c r="G33" s="7"/>
      <c r="H33" s="7"/>
      <c r="I33" s="7"/>
      <c r="J33" s="8"/>
      <c r="K33" s="8"/>
      <c r="O33" s="49"/>
      <c r="P33" s="35"/>
      <c r="Q33" s="50"/>
      <c r="R33" s="35"/>
      <c r="S33" s="28"/>
    </row>
    <row r="34" spans="1:19" ht="27.75" customHeight="1">
      <c r="A34" s="3">
        <v>32</v>
      </c>
      <c r="B34" s="4" t="s">
        <v>35</v>
      </c>
      <c r="C34" s="5">
        <v>15000000</v>
      </c>
      <c r="D34" s="5">
        <v>0</v>
      </c>
      <c r="E34" s="5">
        <f t="shared" si="5"/>
        <v>15000000</v>
      </c>
      <c r="F34" s="6"/>
      <c r="G34" s="7"/>
      <c r="H34" s="7"/>
      <c r="I34" s="7"/>
      <c r="J34" s="8"/>
      <c r="K34" s="8"/>
      <c r="O34" s="49"/>
      <c r="P34" s="35"/>
      <c r="Q34" s="50"/>
      <c r="R34" s="33"/>
      <c r="S34" s="28"/>
    </row>
    <row r="35" spans="1:19" ht="27.75" customHeight="1">
      <c r="A35" s="3">
        <v>33</v>
      </c>
      <c r="B35" s="4" t="s">
        <v>36</v>
      </c>
      <c r="C35" s="5">
        <v>10000000</v>
      </c>
      <c r="D35" s="5">
        <v>0</v>
      </c>
      <c r="E35" s="5">
        <f t="shared" si="5"/>
        <v>10000000</v>
      </c>
      <c r="F35" s="6"/>
      <c r="G35" s="7"/>
      <c r="H35" s="7"/>
      <c r="I35" s="7"/>
      <c r="J35" s="8"/>
      <c r="K35" s="8"/>
      <c r="O35" s="49"/>
      <c r="P35" s="35"/>
      <c r="Q35" s="50"/>
      <c r="R35" s="35"/>
      <c r="S35" s="28"/>
    </row>
    <row r="36" spans="1:19" ht="27.75" customHeight="1">
      <c r="A36" s="3">
        <v>34</v>
      </c>
      <c r="B36" s="4" t="s">
        <v>37</v>
      </c>
      <c r="C36" s="5">
        <v>10000000</v>
      </c>
      <c r="D36" s="5">
        <v>0</v>
      </c>
      <c r="E36" s="5">
        <f t="shared" si="5"/>
        <v>10000000</v>
      </c>
      <c r="F36" s="6"/>
      <c r="G36" s="7"/>
      <c r="H36" s="7"/>
      <c r="I36" s="7"/>
      <c r="J36" s="8"/>
      <c r="K36" s="8"/>
      <c r="O36" s="49"/>
      <c r="P36" s="35"/>
      <c r="Q36" s="50"/>
      <c r="R36" s="33"/>
      <c r="S36" s="28"/>
    </row>
    <row r="37" spans="1:19" ht="27.75" customHeight="1">
      <c r="A37" s="3">
        <v>35</v>
      </c>
      <c r="B37" s="4" t="s">
        <v>38</v>
      </c>
      <c r="C37" s="5">
        <v>15000000</v>
      </c>
      <c r="D37" s="5">
        <v>0</v>
      </c>
      <c r="E37" s="5">
        <f t="shared" si="5"/>
        <v>15000000</v>
      </c>
      <c r="F37" s="6"/>
      <c r="G37" s="7"/>
      <c r="H37" s="7"/>
      <c r="I37" s="7"/>
      <c r="J37" s="8"/>
      <c r="K37" s="8"/>
      <c r="O37" s="49"/>
      <c r="P37" s="35"/>
      <c r="Q37" s="50"/>
      <c r="R37" s="33"/>
      <c r="S37" s="28"/>
    </row>
    <row r="38" spans="1:19" s="30" customFormat="1">
      <c r="A38" s="3"/>
      <c r="B38" s="4" t="s">
        <v>39</v>
      </c>
      <c r="C38" s="5">
        <f>SUM(C4:C37)</f>
        <v>1478178715.0899999</v>
      </c>
      <c r="D38" s="5">
        <f>SUM(D4:D37)</f>
        <v>1073937922.1600001</v>
      </c>
      <c r="E38" s="5">
        <f>SUM(E4:E37)</f>
        <v>404240792.92999995</v>
      </c>
      <c r="F38" s="6"/>
      <c r="G38" s="5" t="e">
        <f>SUM(G4:G31)</f>
        <v>#DIV/0!</v>
      </c>
      <c r="H38" s="5">
        <f>SUM(H4:H31)</f>
        <v>1270169019.0899999</v>
      </c>
      <c r="I38" s="5">
        <f>SUM(I4:I31)</f>
        <v>42089696</v>
      </c>
      <c r="J38" s="29"/>
      <c r="K38" s="29"/>
      <c r="O38" s="49"/>
      <c r="P38" s="35"/>
      <c r="Q38" s="50"/>
      <c r="R38" s="35"/>
      <c r="S38" s="7"/>
    </row>
    <row r="39" spans="1:19">
      <c r="A39" s="31"/>
      <c r="B39" s="32"/>
      <c r="C39" s="33"/>
      <c r="D39" s="33"/>
      <c r="E39" s="33"/>
      <c r="G39" s="1"/>
      <c r="H39" s="1"/>
      <c r="I39" s="1"/>
      <c r="J39" s="8"/>
      <c r="K39" s="8"/>
      <c r="O39" s="49"/>
      <c r="P39" s="34"/>
      <c r="Q39" s="1"/>
      <c r="R39" s="35"/>
      <c r="S39" s="1"/>
    </row>
    <row r="40" spans="1:19">
      <c r="A40" s="31"/>
      <c r="B40" s="32"/>
      <c r="C40" s="33"/>
      <c r="D40" s="36"/>
      <c r="E40" s="33"/>
      <c r="G40" s="1"/>
      <c r="H40" s="1"/>
      <c r="I40" s="1"/>
      <c r="O40" s="49"/>
      <c r="P40" s="34"/>
      <c r="Q40" s="1"/>
      <c r="R40" s="35"/>
      <c r="S40" s="1"/>
    </row>
    <row r="41" spans="1:19">
      <c r="A41" s="31"/>
      <c r="B41" s="32"/>
      <c r="C41" s="33"/>
      <c r="D41" s="33"/>
      <c r="E41" s="2"/>
      <c r="G41" s="1"/>
      <c r="H41" s="1"/>
      <c r="I41" s="1"/>
      <c r="O41" s="49"/>
      <c r="P41" s="34"/>
      <c r="Q41" s="1"/>
      <c r="R41" s="35"/>
      <c r="S41" s="1"/>
    </row>
    <row r="42" spans="1:19" s="37" customFormat="1" hidden="1">
      <c r="A42" s="20"/>
      <c r="B42" s="20"/>
      <c r="C42" s="13"/>
      <c r="D42" s="20"/>
      <c r="E42" s="20"/>
      <c r="G42" s="38"/>
      <c r="H42" s="38"/>
      <c r="I42" s="38"/>
      <c r="O42" s="11"/>
      <c r="P42" s="39"/>
      <c r="R42" s="13"/>
    </row>
    <row r="43" spans="1:19">
      <c r="A43" s="14"/>
      <c r="B43" s="14"/>
      <c r="C43" s="15"/>
      <c r="D43" s="14"/>
      <c r="E43" s="14"/>
      <c r="G43" s="1"/>
      <c r="H43" s="1"/>
      <c r="I43" s="1"/>
    </row>
    <row r="44" spans="1:19" s="37" customFormat="1">
      <c r="A44" s="20"/>
      <c r="B44" s="20"/>
      <c r="C44" s="13"/>
      <c r="D44" s="20"/>
      <c r="E44" s="20"/>
      <c r="G44" s="38"/>
      <c r="H44" s="38"/>
      <c r="I44" s="38"/>
      <c r="O44" s="11"/>
      <c r="P44" s="39"/>
      <c r="R44" s="13"/>
    </row>
    <row r="45" spans="1:19">
      <c r="B45" s="43"/>
      <c r="C45" s="33"/>
      <c r="D45" s="33"/>
      <c r="E45" s="33"/>
      <c r="G45" s="1"/>
      <c r="H45" s="1"/>
      <c r="I45" s="1"/>
    </row>
    <row r="46" spans="1:19">
      <c r="B46" s="43"/>
      <c r="C46" s="33"/>
      <c r="D46" s="33"/>
      <c r="E46" s="33"/>
      <c r="G46" s="1"/>
      <c r="H46" s="1"/>
      <c r="I46" s="1"/>
    </row>
    <row r="47" spans="1:19">
      <c r="G47" s="1"/>
      <c r="H47" s="1"/>
      <c r="I47" s="1"/>
    </row>
    <row r="48" spans="1:19">
      <c r="G48" s="1"/>
      <c r="H48" s="1"/>
      <c r="I48" s="1"/>
    </row>
    <row r="49" spans="7:9">
      <c r="G49" s="1"/>
      <c r="H49" s="1"/>
      <c r="I49" s="1"/>
    </row>
  </sheetData>
  <mergeCells count="1">
    <mergeCell ref="A1:E1"/>
  </mergeCells>
  <pageMargins left="0.51181102362204722" right="0" top="0.35433070866141736" bottom="0.35433070866141736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30.12.2011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2015-09-30T08:05:23Z</dcterms:modified>
</cp:coreProperties>
</file>